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escher/Documents/UFZ/Supplement Book and training courses/"/>
    </mc:Choice>
  </mc:AlternateContent>
  <xr:revisionPtr revIDLastSave="0" documentId="13_ncr:1_{59F17557-9B6F-DA4E-A423-478CCBB61008}" xr6:coauthVersionLast="47" xr6:coauthVersionMax="47" xr10:uidLastSave="{00000000-0000-0000-0000-000000000000}"/>
  <bookViews>
    <workbookView xWindow="0" yWindow="500" windowWidth="27420" windowHeight="16980" xr2:uid="{00000000-000D-0000-FFFF-FFFF00000000}"/>
  </bookViews>
  <sheets>
    <sheet name="Task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8" i="3" l="1"/>
  <c r="P28" i="3"/>
  <c r="S28" i="3" s="1"/>
  <c r="O28" i="3"/>
  <c r="R28" i="3" s="1"/>
  <c r="S27" i="3"/>
  <c r="R27" i="3"/>
  <c r="Q27" i="3"/>
  <c r="T27" i="3" s="1"/>
  <c r="P27" i="3"/>
  <c r="O27" i="3"/>
  <c r="F15" i="3"/>
  <c r="F14" i="3"/>
  <c r="F13" i="3"/>
  <c r="T28" i="3" l="1"/>
</calcChain>
</file>

<file path=xl/sharedStrings.xml><?xml version="1.0" encoding="utf-8"?>
<sst xmlns="http://schemas.openxmlformats.org/spreadsheetml/2006/main" count="74" uniqueCount="48">
  <si>
    <t>Chemical</t>
  </si>
  <si>
    <t>MW (g/mol)</t>
  </si>
  <si>
    <t>CAS</t>
  </si>
  <si>
    <t>caffeine</t>
  </si>
  <si>
    <t>bisphenol A</t>
  </si>
  <si>
    <t>Benzo(a)pyrene</t>
  </si>
  <si>
    <t>50-32-8</t>
  </si>
  <si>
    <t>80-05-7</t>
  </si>
  <si>
    <t>58-08-2</t>
  </si>
  <si>
    <t>Media</t>
  </si>
  <si>
    <t>AREc32 medium</t>
  </si>
  <si>
    <r>
      <t>PPAR</t>
    </r>
    <r>
      <rPr>
        <sz val="11"/>
        <color theme="1"/>
        <rFont val="Calibri"/>
        <family val="2"/>
      </rPr>
      <t>γ medium</t>
    </r>
  </si>
  <si>
    <t>PPARγ medium</t>
  </si>
  <si>
    <t>Assay</t>
  </si>
  <si>
    <t>AREc32</t>
  </si>
  <si>
    <r>
      <t>PPAR</t>
    </r>
    <r>
      <rPr>
        <sz val="11"/>
        <color theme="1"/>
        <rFont val="Calibri"/>
        <family val="2"/>
      </rPr>
      <t>γ</t>
    </r>
  </si>
  <si>
    <t>derived from</t>
  </si>
  <si>
    <t>number of plated cells/well</t>
  </si>
  <si>
    <t>MCF7</t>
  </si>
  <si>
    <t>HEK293H</t>
  </si>
  <si>
    <t>4500−5500</t>
  </si>
  <si>
    <t>Solubility in bioassay medium</t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</si>
  <si>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ow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</si>
  <si>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 xml:space="preserve">water </t>
    </r>
    <r>
      <rPr>
        <b/>
        <sz val="11"/>
        <color theme="1"/>
        <rFont val="Calibri"/>
        <family val="2"/>
        <scheme val="minor"/>
      </rPr>
      <t>(mol/L)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</si>
  <si>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 xml:space="preserve">water </t>
    </r>
    <r>
      <rPr>
        <b/>
        <sz val="11"/>
        <color theme="1"/>
        <rFont val="Calibri"/>
        <family val="2"/>
        <scheme val="minor"/>
      </rPr>
      <t>(mg/L)</t>
    </r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</si>
  <si>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BSA/w</t>
    </r>
  </si>
  <si>
    <r>
      <t>log K</t>
    </r>
    <r>
      <rPr>
        <b/>
        <vertAlign val="subscript"/>
        <sz val="11"/>
        <color theme="1"/>
        <rFont val="Calibri"/>
        <family val="2"/>
        <scheme val="minor"/>
      </rPr>
      <t>lip/w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</si>
  <si>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medium/w</t>
    </r>
  </si>
  <si>
    <r>
      <t>β</t>
    </r>
    <r>
      <rPr>
        <b/>
        <vertAlign val="subscript"/>
        <sz val="11"/>
        <color theme="1"/>
        <rFont val="Calibri"/>
        <family val="2"/>
      </rPr>
      <t xml:space="preserve">FBS </t>
    </r>
    <r>
      <rPr>
        <b/>
        <sz val="11"/>
        <color theme="1"/>
        <rFont val="Calibri"/>
        <family val="2"/>
      </rPr>
      <t>(%)</t>
    </r>
  </si>
  <si>
    <t>Baseline toxicity</t>
  </si>
  <si>
    <r>
      <t>Vf</t>
    </r>
    <r>
      <rPr>
        <b/>
        <vertAlign val="subscript"/>
        <sz val="11"/>
        <color theme="1"/>
        <rFont val="Calibri"/>
        <family val="2"/>
        <scheme val="minor"/>
      </rPr>
      <t xml:space="preserve">water,cell </t>
    </r>
  </si>
  <si>
    <r>
      <t>Vf</t>
    </r>
    <r>
      <rPr>
        <b/>
        <vertAlign val="subscript"/>
        <sz val="11"/>
        <color theme="1"/>
        <rFont val="Calibri"/>
        <family val="2"/>
        <scheme val="minor"/>
      </rPr>
      <t xml:space="preserve">protein,cell </t>
    </r>
  </si>
  <si>
    <r>
      <t>Vf</t>
    </r>
    <r>
      <rPr>
        <b/>
        <vertAlign val="subscript"/>
        <sz val="11"/>
        <color theme="1"/>
        <rFont val="Calibri"/>
        <family val="2"/>
        <scheme val="minor"/>
      </rPr>
      <t>lipid,cell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</si>
  <si>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 xml:space="preserve">water,cell </t>
    </r>
    <r>
      <rPr>
        <b/>
        <sz val="11"/>
        <color theme="1"/>
        <rFont val="Calibri"/>
        <family val="2"/>
        <scheme val="minor"/>
      </rPr>
      <t>(nL)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</si>
  <si>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 xml:space="preserve">protein,cell </t>
    </r>
    <r>
      <rPr>
        <b/>
        <sz val="11"/>
        <color theme="1"/>
        <rFont val="Calibri"/>
        <family val="2"/>
        <scheme val="minor"/>
      </rPr>
      <t>(nL)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</si>
  <si>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 xml:space="preserve">lipid,cell </t>
    </r>
    <r>
      <rPr>
        <b/>
        <sz val="11"/>
        <color theme="1"/>
        <rFont val="Calibri"/>
        <family val="2"/>
        <scheme val="minor"/>
      </rPr>
      <t>(nL)</t>
    </r>
  </si>
  <si>
    <r>
      <t>V</t>
    </r>
    <r>
      <rPr>
        <b/>
        <vertAlign val="subscript"/>
        <sz val="11"/>
        <color theme="1"/>
        <rFont val="Calibri"/>
        <family val="2"/>
        <scheme val="minor"/>
      </rPr>
      <t>medium</t>
    </r>
    <r>
      <rPr>
        <b/>
        <sz val="11"/>
        <color theme="1"/>
        <rFont val="Calibri"/>
        <family val="2"/>
        <scheme val="minor"/>
      </rPr>
      <t xml:space="preserve"> (nL)</t>
    </r>
  </si>
  <si>
    <t>AREc32 assay</t>
  </si>
  <si>
    <r>
      <t>PPAR</t>
    </r>
    <r>
      <rPr>
        <sz val="11"/>
        <color theme="1"/>
        <rFont val="Calibri"/>
        <family val="2"/>
      </rPr>
      <t>γ assay</t>
    </r>
  </si>
  <si>
    <r>
      <t>f</t>
    </r>
    <r>
      <rPr>
        <b/>
        <vertAlign val="subscript"/>
        <sz val="11"/>
        <color theme="1"/>
        <rFont val="Calibri"/>
        <family val="2"/>
        <scheme val="minor"/>
      </rPr>
      <t>membrane, cell</t>
    </r>
  </si>
  <si>
    <r>
      <t>K</t>
    </r>
    <r>
      <rPr>
        <b/>
        <vertAlign val="subscript"/>
        <sz val="11"/>
        <color theme="1"/>
        <rFont val="Calibri"/>
        <family val="2"/>
        <scheme val="minor"/>
      </rPr>
      <t>cell/w</t>
    </r>
  </si>
  <si>
    <r>
      <t>IC10</t>
    </r>
    <r>
      <rPr>
        <b/>
        <vertAlign val="subscript"/>
        <sz val="11"/>
        <color theme="1"/>
        <rFont val="Calibri"/>
        <family val="2"/>
        <scheme val="minor"/>
      </rPr>
      <t xml:space="preserve">nom </t>
    </r>
    <r>
      <rPr>
        <b/>
        <sz val="11"/>
        <color theme="1"/>
        <rFont val="Calibri"/>
        <family val="2"/>
        <scheme val="minor"/>
      </rPr>
      <t>(mM)</t>
    </r>
  </si>
  <si>
    <r>
      <t>IC10</t>
    </r>
    <r>
      <rPr>
        <b/>
        <vertAlign val="subscript"/>
        <sz val="11"/>
        <color theme="1"/>
        <rFont val="Calibri"/>
        <family val="2"/>
        <scheme val="minor"/>
      </rPr>
      <t xml:space="preserve">nom </t>
    </r>
    <r>
      <rPr>
        <b/>
        <sz val="11"/>
        <color theme="1"/>
        <rFont val="Calibri"/>
        <family val="2"/>
        <scheme val="minor"/>
      </rPr>
      <t xml:space="preserve"> (mg/L)</t>
    </r>
  </si>
  <si>
    <r>
      <t>IC10</t>
    </r>
    <r>
      <rPr>
        <b/>
        <vertAlign val="subscript"/>
        <sz val="11"/>
        <color theme="1"/>
        <rFont val="Calibri"/>
        <family val="2"/>
        <scheme val="minor"/>
      </rPr>
      <t>nom</t>
    </r>
    <r>
      <rPr>
        <b/>
        <sz val="11"/>
        <color theme="1"/>
        <rFont val="Calibri"/>
        <family val="2"/>
        <scheme val="minor"/>
      </rPr>
      <t xml:space="preserve"> (mM)</t>
    </r>
  </si>
  <si>
    <r>
      <t>IC10</t>
    </r>
    <r>
      <rPr>
        <b/>
        <vertAlign val="subscript"/>
        <sz val="11"/>
        <color theme="1"/>
        <rFont val="Calibri"/>
        <family val="2"/>
        <scheme val="minor"/>
      </rPr>
      <t>nom</t>
    </r>
    <r>
      <rPr>
        <b/>
        <sz val="11"/>
        <color theme="1"/>
        <rFont val="Calibri"/>
        <family val="2"/>
        <scheme val="minor"/>
      </rPr>
      <t xml:space="preserve"> (mg/L)</t>
    </r>
  </si>
  <si>
    <r>
      <t>total volume of cells V</t>
    </r>
    <r>
      <rPr>
        <b/>
        <vertAlign val="subscript"/>
        <sz val="11"/>
        <color theme="1"/>
        <rFont val="Calibri"/>
        <family val="2"/>
        <scheme val="minor"/>
      </rPr>
      <t>cell</t>
    </r>
    <r>
      <rPr>
        <b/>
        <sz val="11"/>
        <color theme="1"/>
        <rFont val="Calibri"/>
        <family val="2"/>
        <scheme val="minor"/>
      </rPr>
      <t xml:space="preserve"> (nL)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</si>
  <si>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>medium</t>
    </r>
    <r>
      <rPr>
        <b/>
        <sz val="11"/>
        <color theme="1"/>
        <rFont val="Calibri"/>
        <family val="2"/>
        <scheme val="minor"/>
      </rPr>
      <t>(mg/L)</t>
    </r>
  </si>
  <si>
    <r>
      <t>S</t>
    </r>
    <r>
      <rPr>
        <b/>
        <vertAlign val="subscript"/>
        <sz val="11"/>
        <color theme="1"/>
        <rFont val="Calibri"/>
        <family val="2"/>
        <scheme val="minor"/>
      </rPr>
      <t xml:space="preserve">medium </t>
    </r>
    <r>
      <rPr>
        <b/>
        <sz val="11"/>
        <color theme="1"/>
        <rFont val="Calibri"/>
        <family val="2"/>
        <scheme val="minor"/>
      </rPr>
      <t>(mg/L)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</si>
</sst>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1" xfId="0" applyBorder="1"/>
    <xf numFmtId="2" fontId="0" fillId="0" borderId="1" xfId="0" applyNumberFormat="1" applyBorder="1"/>
    <xf numFmtId="164" fontId="0" fillId="0" borderId="1" xfId="0" applyNumberFormat="1" applyBorder="1"/>
    <xf numFmtId="164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/>
    <xf numFmtId="11" fontId="0" fillId="0" borderId="1" xfId="0" applyNumberFormat="1" applyBorder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0" fillId="0" borderId="0" xfId="0" applyAlignment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9525</xdr:colOff>
      <xdr:row>15</xdr:row>
      <xdr:rowOff>14287</xdr:rowOff>
    </xdr:from>
    <xdr:ext cx="1996572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0420350" y="3100387"/>
              <a:ext cx="1996572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𝑚𝑒𝑑𝑖𝑢𝑚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𝑆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𝑤𝑎𝑡𝑒𝑟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𝑚𝑒𝑑𝑖𝑢𝑚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10420350" y="3100387"/>
              <a:ext cx="1996572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𝑆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de-DE" sz="1100" b="0" i="0">
                  <a:latin typeface="Cambria Math" panose="02040503050406030204" pitchFamily="18" charset="0"/>
                </a:rPr>
                <a:t>𝑚𝑒𝑑𝑖𝑢𝑚= 𝑆_𝑤𝑎𝑡𝑒𝑟 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𝐾_(𝑚𝑒𝑑𝑖𝑢𝑚/𝑤)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9525</xdr:colOff>
      <xdr:row>17</xdr:row>
      <xdr:rowOff>14287</xdr:rowOff>
    </xdr:from>
    <xdr:ext cx="5945154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0420350" y="3481387"/>
              <a:ext cx="5945154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𝑚𝑒𝑑𝑖𝑢𝑚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=0.046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𝐹𝐵𝑆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𝐵𝑆𝐴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+0.0015 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𝐹𝐵𝑆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𝑙𝑖𝑝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+0.9525 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𝐹𝐵𝑆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+(1−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m:rPr>
                            <m:sty m:val="p"/>
                          </m:rPr>
                          <a:rPr lang="el-GR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β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𝐹𝐵𝑆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)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10420350" y="3481387"/>
              <a:ext cx="5945154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𝐾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de-DE" sz="1100" b="0" i="0">
                  <a:latin typeface="Cambria Math" panose="02040503050406030204" pitchFamily="18" charset="0"/>
                </a:rPr>
                <a:t>𝑚𝑒𝑑𝑖𝑢𝑚/𝑤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=0.046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_𝐹𝐵𝑆  × 𝐾_(𝐵𝑆𝐴/𝑤)+0.0015 × 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_𝐹𝐵𝑆  × 𝐾_(𝑙𝑖𝑝/𝑤)+0.9525 × 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_𝐹𝐵𝑆+(1−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β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_𝐹𝐵𝑆)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9525</xdr:colOff>
      <xdr:row>21</xdr:row>
      <xdr:rowOff>4762</xdr:rowOff>
    </xdr:from>
    <xdr:ext cx="2158027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0420350" y="4233862"/>
              <a:ext cx="2158027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func>
                          <m:func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log</m:t>
                            </m:r>
                          </m:fName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</m:fun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𝑙𝑖𝑝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=1.01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func>
                          <m:func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log</m:t>
                            </m:r>
                          </m:fName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𝐾</m:t>
                            </m:r>
                          </m:e>
                        </m:fun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𝑜𝑤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+0.12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10420350" y="4233862"/>
              <a:ext cx="2158027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de-DE" sz="1100" b="0" i="0">
                  <a:latin typeface="Cambria Math" panose="02040503050406030204" pitchFamily="18" charset="0"/>
                </a:rPr>
                <a:t>log⁡𝐾</a:t>
              </a:r>
              <a:r>
                <a:rPr lang="en-US" sz="1100" b="0" i="0">
                  <a:latin typeface="Cambria Math" panose="02040503050406030204" pitchFamily="18" charset="0"/>
                </a:rPr>
                <a:t>〗_(</a:t>
              </a:r>
              <a:r>
                <a:rPr lang="de-DE" sz="1100" b="0" i="0">
                  <a:latin typeface="Cambria Math" panose="02040503050406030204" pitchFamily="18" charset="0"/>
                </a:rPr>
                <a:t>𝑙𝑖𝑝/𝑤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=1.01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〖log⁡𝐾〗_𝑜𝑤+0.12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13</xdr:col>
      <xdr:colOff>9525</xdr:colOff>
      <xdr:row>19</xdr:row>
      <xdr:rowOff>14287</xdr:rowOff>
    </xdr:from>
    <xdr:ext cx="2215478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 txBox="1"/>
          </xdr:nvSpPr>
          <xdr:spPr>
            <a:xfrm>
              <a:off x="10420350" y="3862387"/>
              <a:ext cx="2215478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func>
                          <m:func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</a:rPr>
                              <m:t>log</m:t>
                            </m:r>
                          </m:fName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𝐾</m:t>
                            </m:r>
                          </m:e>
                        </m:fun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𝐵𝑆𝐴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=0.71 </m:t>
                    </m:r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func>
                          <m:func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uncPr>
                          <m:fName>
                            <m:r>
                              <m:rPr>
                                <m:sty m:val="p"/>
                              </m:rPr>
                              <a:rPr lang="de-DE" sz="1100" b="0" i="0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log</m:t>
                            </m:r>
                          </m:fName>
                          <m:e>
                            <m: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𝐾</m:t>
                            </m:r>
                          </m:e>
                        </m:func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𝑜𝑤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+0.42</m:t>
                    </m:r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10420350" y="3862387"/>
              <a:ext cx="2215478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de-DE" sz="1100" b="0" i="0">
                  <a:latin typeface="Cambria Math" panose="02040503050406030204" pitchFamily="18" charset="0"/>
                </a:rPr>
                <a:t>log⁡𝐾</a:t>
              </a:r>
              <a:r>
                <a:rPr lang="en-US" sz="1100" b="0" i="0">
                  <a:latin typeface="Cambria Math" panose="02040503050406030204" pitchFamily="18" charset="0"/>
                </a:rPr>
                <a:t>〗_(</a:t>
              </a:r>
              <a:r>
                <a:rPr lang="de-DE" sz="1100" b="0" i="0">
                  <a:latin typeface="Cambria Math" panose="02040503050406030204" pitchFamily="18" charset="0"/>
                </a:rPr>
                <a:t>𝐵𝑆𝐴/𝑤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=0.71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〖log⁡𝐾〗_𝑜𝑤+0.42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9525</xdr:colOff>
      <xdr:row>29</xdr:row>
      <xdr:rowOff>14287</xdr:rowOff>
    </xdr:from>
    <xdr:ext cx="4141775" cy="2948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 txBox="1"/>
          </xdr:nvSpPr>
          <xdr:spPr>
            <a:xfrm>
              <a:off x="8134350" y="6148387"/>
              <a:ext cx="4141775" cy="29482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𝐼𝐶</m:t>
                      </m:r>
                      <m:r>
                        <a:rPr lang="de-DE" sz="1100" b="0" i="1">
                          <a:latin typeface="Cambria Math" panose="02040503050406030204" pitchFamily="18" charset="0"/>
                        </a:rPr>
                        <m:t>10</m:t>
                      </m:r>
                    </m:e>
                    <m:sub>
                      <m:r>
                        <a:rPr lang="de-DE" sz="1100" b="0" i="1">
                          <a:latin typeface="Cambria Math" panose="02040503050406030204" pitchFamily="18" charset="0"/>
                        </a:rPr>
                        <m:t>𝑛𝑜𝑚</m:t>
                      </m:r>
                    </m:sub>
                  </m:sSub>
                  <m:r>
                    <a:rPr lang="de-DE" sz="1100" b="0" i="1">
                      <a:latin typeface="Cambria Math" panose="02040503050406030204" pitchFamily="18" charset="0"/>
                    </a:rPr>
                    <m:t>=69 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𝑚𝑀</m:t>
                  </m:r>
                  <m:r>
                    <a:rPr lang="de-DE" sz="1100" b="0" i="1">
                      <a:latin typeface="Cambria Math" panose="02040503050406030204" pitchFamily="18" charset="0"/>
                    </a:rPr>
                    <m:t> × 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𝑉𝑓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𝑙𝑖𝑝𝑖𝑑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,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𝑐𝑒𝑙𝑙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𝑓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𝑚𝑒𝑚𝑏𝑟𝑎𝑛𝑒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,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𝑐𝑒𝑙𝑙</m:t>
                          </m:r>
                        </m:sub>
                      </m:sSub>
                    </m:den>
                  </m:f>
                  <m:r>
                    <a:rPr lang="de-DE" sz="1100" b="0" i="1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 ×(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𝑐𝑒𝑙𝑙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𝑚𝑒𝑑𝑖𝑢𝑚</m:t>
                          </m:r>
                        </m:sub>
                      </m:sSub>
                      <m:r>
                        <a:rPr lang="de-D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+ </m:t>
                      </m:r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𝑉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𝑐𝑒𝑙𝑙</m:t>
                          </m:r>
                        </m:sub>
                      </m:sSub>
                    </m:den>
                  </m:f>
                  <m:r>
                    <a:rPr lang="de-DE" sz="1100" b="0" i="0">
                      <a:latin typeface="Cambria Math" panose="02040503050406030204" pitchFamily="18" charset="0"/>
                      <a:ea typeface="Cambria Math" panose="02040503050406030204" pitchFamily="18" charset="0"/>
                    </a:rPr>
                    <m:t>+ </m:t>
                  </m:r>
                  <m:f>
                    <m:fPr>
                      <m:ctrlPr>
                        <a:rPr lang="de-DE" sz="1100" b="0" i="1"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</m:ctrlPr>
                    </m:fPr>
                    <m:num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𝐾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𝑚𝑒𝑑𝑖𝑢𝑚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/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𝑤𝑎𝑡𝑒𝑟</m:t>
                          </m:r>
                        </m:sub>
                      </m:sSub>
                    </m:num>
                    <m:den>
                      <m:sSub>
                        <m:sSubPr>
                          <m:ctrlP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</m:ctrlPr>
                        </m:sSubPr>
                        <m:e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𝐾</m:t>
                          </m:r>
                        </m:e>
                        <m:sub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𝑐𝑒𝑙𝑙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/</m:t>
                          </m:r>
                          <m:r>
                            <a:rPr lang="de-DE" sz="1100" b="0" i="1">
                              <a:latin typeface="Cambria Math" panose="02040503050406030204" pitchFamily="18" charset="0"/>
                              <a:ea typeface="Cambria Math" panose="02040503050406030204" pitchFamily="18" charset="0"/>
                            </a:rPr>
                            <m:t>𝑤𝑎𝑡𝑒𝑟</m:t>
                          </m:r>
                        </m:sub>
                      </m:sSub>
                    </m:den>
                  </m:f>
                </m:oMath>
              </a14:m>
              <a:r>
                <a:rPr lang="en-US" sz="1100"/>
                <a:t>) </a:t>
              </a:r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8134350" y="6148387"/>
              <a:ext cx="4141775" cy="294824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〖</a:t>
              </a:r>
              <a:r>
                <a:rPr lang="de-DE" sz="1100" b="0" i="0">
                  <a:latin typeface="Cambria Math" panose="02040503050406030204" pitchFamily="18" charset="0"/>
                </a:rPr>
                <a:t>𝐼𝐶10</a:t>
              </a:r>
              <a:r>
                <a:rPr lang="en-US" sz="1100" b="0" i="0">
                  <a:latin typeface="Cambria Math" panose="02040503050406030204" pitchFamily="18" charset="0"/>
                </a:rPr>
                <a:t>〗_</a:t>
              </a:r>
              <a:r>
                <a:rPr lang="de-DE" sz="1100" b="0" i="0">
                  <a:latin typeface="Cambria Math" panose="02040503050406030204" pitchFamily="18" charset="0"/>
                </a:rPr>
                <a:t>𝑛𝑜𝑚=69 𝑚𝑀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 〖𝑉𝑓〗_(𝑙𝑖𝑝𝑖𝑑,𝑐𝑒𝑙𝑙)/𝑓_(𝑚𝑒𝑚𝑏𝑟𝑎𝑛𝑒,𝑐𝑒𝑙𝑙)   ×(𝑉_𝑐𝑒𝑙𝑙/(𝑉_𝑚𝑒𝑑𝑖𝑢𝑚+ 𝑉_𝑐𝑒𝑙𝑙 )+  𝐾_(𝑚𝑒𝑑𝑖𝑢𝑚/𝑤𝑎𝑡𝑒𝑟)/𝐾_(𝑐𝑒𝑙𝑙/𝑤𝑎𝑡𝑒𝑟) </a:t>
              </a:r>
              <a:r>
                <a:rPr lang="en-US" sz="1100"/>
                <a:t>) </a:t>
              </a:r>
            </a:p>
          </xdr:txBody>
        </xdr:sp>
      </mc:Fallback>
    </mc:AlternateContent>
    <xdr:clientData/>
  </xdr:oneCellAnchor>
  <xdr:oneCellAnchor>
    <xdr:from>
      <xdr:col>10</xdr:col>
      <xdr:colOff>19050</xdr:colOff>
      <xdr:row>33</xdr:row>
      <xdr:rowOff>109537</xdr:rowOff>
    </xdr:from>
    <xdr:ext cx="4139788" cy="18473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 txBox="1"/>
          </xdr:nvSpPr>
          <xdr:spPr>
            <a:xfrm>
              <a:off x="8143875" y="7243762"/>
              <a:ext cx="4139788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𝑐𝑒𝑙𝑙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𝑉𝑓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𝑙𝑖𝑝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𝑐𝑒𝑙𝑙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𝑙𝑖𝑝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𝑉𝑓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𝑝𝑟𝑜𝑡𝑒𝑖𝑛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𝑐𝑒𝑙𝑙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×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𝐾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𝑝𝑟𝑜𝑡𝑒𝑖𝑛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/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+ </m:t>
                    </m:r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𝑉𝑓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𝑐𝑒𝑙𝑙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8143875" y="7243762"/>
              <a:ext cx="4139788" cy="18473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𝐾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de-DE" sz="1100" b="0" i="0">
                  <a:latin typeface="Cambria Math" panose="02040503050406030204" pitchFamily="18" charset="0"/>
                </a:rPr>
                <a:t>𝑐𝑒𝑙𝑙/𝑤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 〖𝑉𝑓〗_(𝑙𝑖𝑝,𝑐𝑒𝑙𝑙)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𝐾_(𝑙𝑖𝑝/𝑤)+ 〖𝑉𝑓〗_(𝑝𝑟𝑜𝑡𝑒𝑖𝑛, 𝑐𝑒𝑙𝑙)  × 𝐾_(𝑝𝑟𝑜𝑡𝑒𝑖𝑛/𝑤)+ 〖𝑉𝑓〗_(𝑤,𝑐𝑒𝑙𝑙)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10</xdr:col>
      <xdr:colOff>9525</xdr:colOff>
      <xdr:row>31</xdr:row>
      <xdr:rowOff>23812</xdr:rowOff>
    </xdr:from>
    <xdr:ext cx="4065665" cy="52443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8134350" y="6548437"/>
              <a:ext cx="4065665" cy="52443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𝑓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𝑚𝑒𝑚𝑏𝑟𝑎𝑛𝑒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𝑐𝑒𝑙𝑙</m:t>
                        </m:r>
                      </m:sub>
                    </m:sSub>
                    <m:r>
                      <a:rPr lang="de-DE" sz="1100" b="0" i="1">
                        <a:latin typeface="Cambria Math" panose="02040503050406030204" pitchFamily="18" charset="0"/>
                      </a:rPr>
                      <m:t>= </m:t>
                    </m:r>
                    <m:f>
                      <m:f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1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1+ </m:t>
                        </m:r>
                        <m:f>
                          <m:fPr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de-DE" sz="1100" b="0" i="1">
                                <a:latin typeface="Cambria Math" panose="02040503050406030204" pitchFamily="18" charset="0"/>
                              </a:rPr>
                              <m:t>1</m:t>
                            </m:r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𝑙𝑖𝑝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/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</a:rPr>
                                  <m:t>𝑤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× </m:t>
                        </m:r>
                        <m:f>
                          <m:f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𝑤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,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𝑐𝑒𝑙𝑙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𝑙𝑖𝑝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,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𝑐𝑒𝑙𝑙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+ </m:t>
                        </m:r>
                        <m:f>
                          <m:f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𝑝𝑟𝑜𝑡𝑒𝑖𝑛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/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𝑤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𝐾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𝑙𝑖𝑝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/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𝑤</m:t>
                                </m:r>
                              </m:sub>
                            </m:sSub>
                          </m:den>
                        </m:f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× </m:t>
                        </m:r>
                        <m:f>
                          <m:fPr>
                            <m:ctrlPr>
                              <a:rPr lang="de-DE" sz="11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fPr>
                          <m:num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𝑝𝑟𝑜𝑡𝑒𝑖𝑛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, 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𝑐𝑒𝑙𝑙</m:t>
                                </m:r>
                              </m:sub>
                            </m:sSub>
                          </m:num>
                          <m:den>
                            <m:sSub>
                              <m:sSubPr>
                                <m:ctrlP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𝑉</m:t>
                                </m:r>
                              </m:e>
                              <m:sub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𝑙𝑖𝑝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,</m:t>
                                </m:r>
                                <m:r>
                                  <a:rPr lang="de-DE" sz="1100" b="0" i="1">
                                    <a:latin typeface="Cambria Math" panose="02040503050406030204" pitchFamily="18" charset="0"/>
                                    <a:ea typeface="Cambria Math" panose="02040503050406030204" pitchFamily="18" charset="0"/>
                                  </a:rPr>
                                  <m:t>𝑐𝑒𝑙𝑙</m:t>
                                </m:r>
                              </m:sub>
                            </m:sSub>
                          </m:den>
                        </m:f>
                      </m:den>
                    </m:f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8134350" y="6548437"/>
              <a:ext cx="4065665" cy="52443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de-DE" sz="1100" b="0" i="0">
                  <a:latin typeface="Cambria Math" panose="02040503050406030204" pitchFamily="18" charset="0"/>
                </a:rPr>
                <a:t>𝑓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de-DE" sz="1100" b="0" i="0">
                  <a:latin typeface="Cambria Math" panose="02040503050406030204" pitchFamily="18" charset="0"/>
                </a:rPr>
                <a:t>𝑚𝑒𝑚𝑏𝑟𝑎𝑛𝑒,𝑐𝑒𝑙𝑙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de-DE" sz="1100" b="0" i="0">
                  <a:latin typeface="Cambria Math" panose="02040503050406030204" pitchFamily="18" charset="0"/>
                </a:rPr>
                <a:t>=  1/(1+ 1/𝐾_(𝑙𝑖𝑝/𝑤)   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× 𝑉_(𝑤,𝑐𝑒𝑙𝑙)/𝑉_(𝑙𝑖𝑝,𝑐𝑒𝑙𝑙) + 𝐾_(𝑝𝑟𝑜𝑡𝑒𝑖𝑛/𝑤)/𝐾_(𝑙𝑖𝑝/𝑤)   × 𝑉_(𝑝𝑟𝑜𝑡𝑒𝑖𝑛, 𝑐𝑒𝑙𝑙)/𝑉_(𝑙𝑖𝑝,𝑐𝑒𝑙𝑙) )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</xdr:col>
      <xdr:colOff>9525</xdr:colOff>
      <xdr:row>1</xdr:row>
      <xdr:rowOff>19050</xdr:rowOff>
    </xdr:from>
    <xdr:ext cx="7801431" cy="1125693"/>
    <xdr:sp macro="" textlink="">
      <xdr:nvSpPr>
        <xdr:cNvPr id="9" name="Textfeld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114425" y="209550"/>
          <a:ext cx="7801431" cy="1125693"/>
        </a:xfrm>
        <a:prstGeom prst="rect">
          <a:avLst/>
        </a:prstGeom>
        <a:solidFill>
          <a:schemeClr val="accent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/>
            <a:t>In this tab, you</a:t>
          </a:r>
          <a:r>
            <a:rPr lang="en-US" sz="1100" baseline="0"/>
            <a:t> can find the physicochemical properties of the three chemicals caffeine, bisphenol A and benzo(a)pyrene.</a:t>
          </a:r>
        </a:p>
        <a:p>
          <a:r>
            <a:rPr lang="en-US" sz="1100" baseline="0"/>
            <a:t>You should test all three chemicals in the AREc32 and the PPAR</a:t>
          </a:r>
          <a:r>
            <a:rPr lang="el-GR" sz="1100" baseline="0"/>
            <a:t>γ</a:t>
          </a:r>
          <a:r>
            <a:rPr lang="de-DE" sz="1100" baseline="0"/>
            <a:t> bioassay as single chemicals.</a:t>
          </a:r>
        </a:p>
        <a:p>
          <a:r>
            <a:rPr lang="de-DE" sz="1100" baseline="0"/>
            <a:t>a) What must be taken into account for the dosing of the chemicals?</a:t>
          </a:r>
        </a:p>
        <a:p>
          <a:r>
            <a:rPr lang="en-US" sz="1100"/>
            <a:t>b) Calculate the solubility in the bioassay media for the AREc32 and the </a:t>
          </a:r>
          <a:r>
            <a:rPr lang="en-US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PPAR</a:t>
          </a:r>
          <a:r>
            <a:rPr lang="el-G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γ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bioassay using the given formulas.</a:t>
          </a: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c) Calculate the concentration (C</a:t>
          </a:r>
          <a:r>
            <a:rPr lang="de-DE" sz="1100" baseline="-25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nom</a:t>
          </a:r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) that must be dosed to reach baseline toxicity.</a:t>
          </a:r>
        </a:p>
        <a:p>
          <a:r>
            <a:rPr lang="de-DE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d) Are there any possibilities of what you can do if baseline toxicity cannot be achieved with the maximum soluble concentration?</a:t>
          </a:r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0:U35"/>
  <sheetViews>
    <sheetView tabSelected="1" workbookViewId="0">
      <selection activeCell="K12" sqref="K12:L12"/>
    </sheetView>
  </sheetViews>
  <sheetFormatPr baseColWidth="10" defaultRowHeight="15" x14ac:dyDescent="0.2"/>
  <cols>
    <col min="1" max="1" width="16.5" customWidth="1"/>
    <col min="3" max="3" width="12.5" customWidth="1"/>
    <col min="5" max="5" width="12.83203125" customWidth="1"/>
    <col min="14" max="14" width="15.1640625" customWidth="1"/>
    <col min="17" max="17" width="13.6640625" customWidth="1"/>
    <col min="22" max="22" width="12.1640625" customWidth="1"/>
  </cols>
  <sheetData>
    <row r="10" spans="1:15" s="20" customFormat="1" x14ac:dyDescent="0.2">
      <c r="A10" s="25" t="s">
        <v>21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5" ht="32" x14ac:dyDescent="0.2">
      <c r="I11" s="2" t="s">
        <v>10</v>
      </c>
      <c r="J11" s="2" t="s">
        <v>12</v>
      </c>
      <c r="K11" s="2" t="s">
        <v>10</v>
      </c>
      <c r="L11" s="2" t="s">
        <v>12</v>
      </c>
    </row>
    <row r="12" spans="1:15" ht="17" x14ac:dyDescent="0.25">
      <c r="A12" s="9" t="s">
        <v>0</v>
      </c>
      <c r="B12" s="9" t="s">
        <v>2</v>
      </c>
      <c r="C12" s="9" t="s">
        <v>1</v>
      </c>
      <c r="D12" s="9" t="s">
        <v>22</v>
      </c>
      <c r="E12" s="9" t="s">
        <v>23</v>
      </c>
      <c r="F12" s="9" t="s">
        <v>24</v>
      </c>
      <c r="G12" s="10" t="s">
        <v>25</v>
      </c>
      <c r="H12" s="10" t="s">
        <v>26</v>
      </c>
      <c r="I12" s="10" t="s">
        <v>27</v>
      </c>
      <c r="J12" s="10" t="s">
        <v>27</v>
      </c>
      <c r="K12" s="11" t="s">
        <v>46</v>
      </c>
      <c r="L12" s="11" t="s">
        <v>47</v>
      </c>
      <c r="N12" s="9" t="s">
        <v>9</v>
      </c>
      <c r="O12" s="12" t="s">
        <v>28</v>
      </c>
    </row>
    <row r="13" spans="1:15" x14ac:dyDescent="0.2">
      <c r="A13" s="3" t="s">
        <v>3</v>
      </c>
      <c r="B13" s="3" t="s">
        <v>8</v>
      </c>
      <c r="C13" s="4">
        <v>194.19</v>
      </c>
      <c r="D13" s="4">
        <v>-7.0000000000000007E-2</v>
      </c>
      <c r="E13" s="4">
        <v>0.112</v>
      </c>
      <c r="F13" s="5">
        <f>E13*C13*1000</f>
        <v>21749.279999999999</v>
      </c>
      <c r="G13" s="6"/>
      <c r="H13" s="6"/>
      <c r="I13" s="7"/>
      <c r="J13" s="7"/>
      <c r="K13" s="7"/>
      <c r="L13" s="7"/>
      <c r="N13" s="3" t="s">
        <v>10</v>
      </c>
      <c r="O13" s="3">
        <v>0.1</v>
      </c>
    </row>
    <row r="14" spans="1:15" x14ac:dyDescent="0.2">
      <c r="A14" s="3" t="s">
        <v>4</v>
      </c>
      <c r="B14" s="3" t="s">
        <v>7</v>
      </c>
      <c r="C14" s="4">
        <v>228.29</v>
      </c>
      <c r="D14" s="4">
        <v>3.32</v>
      </c>
      <c r="E14" s="8">
        <v>8.5499999999999997E-4</v>
      </c>
      <c r="F14" s="5">
        <f t="shared" ref="F14:F15" si="0">E14*C14*1000</f>
        <v>195.18795</v>
      </c>
      <c r="G14" s="6"/>
      <c r="H14" s="6"/>
      <c r="I14" s="7"/>
      <c r="J14" s="7"/>
      <c r="K14" s="7"/>
      <c r="L14" s="7"/>
      <c r="N14" s="3" t="s">
        <v>11</v>
      </c>
      <c r="O14" s="3">
        <v>0.02</v>
      </c>
    </row>
    <row r="15" spans="1:15" x14ac:dyDescent="0.2">
      <c r="A15" s="3" t="s">
        <v>5</v>
      </c>
      <c r="B15" s="3" t="s">
        <v>6</v>
      </c>
      <c r="C15" s="4">
        <v>252.3</v>
      </c>
      <c r="D15" s="4">
        <v>6.13</v>
      </c>
      <c r="E15" s="8">
        <v>8.4000000000000008E-9</v>
      </c>
      <c r="F15" s="5">
        <f t="shared" si="0"/>
        <v>2.1193200000000005E-3</v>
      </c>
      <c r="G15" s="6"/>
      <c r="H15" s="6"/>
      <c r="I15" s="7"/>
      <c r="J15" s="7"/>
      <c r="K15" s="7"/>
      <c r="L15" s="7"/>
    </row>
    <row r="16" spans="1:15" x14ac:dyDescent="0.2">
      <c r="H16" s="1"/>
    </row>
    <row r="17" spans="1:21" x14ac:dyDescent="0.2">
      <c r="H17" s="1"/>
    </row>
    <row r="18" spans="1:21" x14ac:dyDescent="0.2">
      <c r="H18" s="1"/>
    </row>
    <row r="19" spans="1:21" x14ac:dyDescent="0.2">
      <c r="H19" s="1"/>
    </row>
    <row r="20" spans="1:21" x14ac:dyDescent="0.2">
      <c r="H20" s="1"/>
    </row>
    <row r="21" spans="1:21" x14ac:dyDescent="0.2">
      <c r="H21" s="1"/>
    </row>
    <row r="24" spans="1:21" s="20" customFormat="1" x14ac:dyDescent="0.2">
      <c r="A24" s="25" t="s">
        <v>29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25" spans="1:21" x14ac:dyDescent="0.2">
      <c r="A25" s="26" t="s">
        <v>37</v>
      </c>
      <c r="B25" s="26"/>
      <c r="C25" s="26"/>
      <c r="D25" s="26"/>
      <c r="E25" s="26"/>
      <c r="F25" s="26"/>
      <c r="G25" s="26"/>
      <c r="H25" s="26"/>
      <c r="I25" s="19"/>
      <c r="J25" s="19"/>
      <c r="K25" s="19"/>
      <c r="L25" s="19"/>
    </row>
    <row r="26" spans="1:21" ht="48" x14ac:dyDescent="0.2">
      <c r="A26" s="16" t="s">
        <v>0</v>
      </c>
      <c r="B26" s="18" t="s">
        <v>2</v>
      </c>
      <c r="C26" s="18" t="s">
        <v>1</v>
      </c>
      <c r="D26" s="18" t="s">
        <v>22</v>
      </c>
      <c r="E26" s="21" t="s">
        <v>39</v>
      </c>
      <c r="F26" s="21" t="s">
        <v>40</v>
      </c>
      <c r="G26" s="22" t="s">
        <v>41</v>
      </c>
      <c r="H26" s="22" t="s">
        <v>42</v>
      </c>
      <c r="K26" s="16" t="s">
        <v>13</v>
      </c>
      <c r="L26" s="17" t="s">
        <v>16</v>
      </c>
      <c r="M26" s="17" t="s">
        <v>17</v>
      </c>
      <c r="N26" s="17" t="s">
        <v>45</v>
      </c>
      <c r="O26" s="18" t="s">
        <v>30</v>
      </c>
      <c r="P26" s="18" t="s">
        <v>31</v>
      </c>
      <c r="Q26" s="18" t="s">
        <v>32</v>
      </c>
      <c r="R26" s="18" t="s">
        <v>33</v>
      </c>
      <c r="S26" s="18" t="s">
        <v>34</v>
      </c>
      <c r="T26" s="18" t="s">
        <v>35</v>
      </c>
      <c r="U26" s="18" t="s">
        <v>36</v>
      </c>
    </row>
    <row r="27" spans="1:21" x14ac:dyDescent="0.2">
      <c r="A27" s="3" t="s">
        <v>3</v>
      </c>
      <c r="B27" s="3" t="s">
        <v>8</v>
      </c>
      <c r="C27" s="4">
        <v>194.19</v>
      </c>
      <c r="D27" s="4">
        <v>-7.0000000000000007E-2</v>
      </c>
      <c r="E27" s="23"/>
      <c r="F27" s="7"/>
      <c r="G27" s="7"/>
      <c r="H27" s="7"/>
      <c r="K27" s="3" t="s">
        <v>14</v>
      </c>
      <c r="L27" s="14" t="s">
        <v>18</v>
      </c>
      <c r="M27" s="14">
        <v>2500</v>
      </c>
      <c r="N27" s="15">
        <v>16.8</v>
      </c>
      <c r="O27" s="15">
        <f>94.4/100</f>
        <v>0.94400000000000006</v>
      </c>
      <c r="P27" s="15">
        <f>5.1/100</f>
        <v>5.0999999999999997E-2</v>
      </c>
      <c r="Q27" s="15">
        <f>0.5/100</f>
        <v>5.0000000000000001E-3</v>
      </c>
      <c r="R27" s="3">
        <f>N27*O27</f>
        <v>15.859200000000001</v>
      </c>
      <c r="S27" s="3">
        <f>N27*P27</f>
        <v>0.85680000000000001</v>
      </c>
      <c r="T27" s="3">
        <f>N27*Q27</f>
        <v>8.4000000000000005E-2</v>
      </c>
      <c r="U27" s="3">
        <v>40000</v>
      </c>
    </row>
    <row r="28" spans="1:21" x14ac:dyDescent="0.2">
      <c r="A28" s="3" t="s">
        <v>4</v>
      </c>
      <c r="B28" s="3" t="s">
        <v>7</v>
      </c>
      <c r="C28" s="4">
        <v>228.29</v>
      </c>
      <c r="D28" s="4">
        <v>3.32</v>
      </c>
      <c r="E28" s="23"/>
      <c r="F28" s="7"/>
      <c r="G28" s="7"/>
      <c r="H28" s="7"/>
      <c r="K28" s="3" t="s">
        <v>15</v>
      </c>
      <c r="L28" s="14" t="s">
        <v>19</v>
      </c>
      <c r="M28" s="14" t="s">
        <v>20</v>
      </c>
      <c r="N28" s="15">
        <v>15.7</v>
      </c>
      <c r="O28" s="15">
        <f>88.7/100</f>
        <v>0.88700000000000001</v>
      </c>
      <c r="P28" s="15">
        <f>8/100</f>
        <v>0.08</v>
      </c>
      <c r="Q28" s="15">
        <f>3.4/100</f>
        <v>3.4000000000000002E-2</v>
      </c>
      <c r="R28" s="3">
        <f>N28*O28</f>
        <v>13.9259</v>
      </c>
      <c r="S28" s="3">
        <f>N28*P28</f>
        <v>1.256</v>
      </c>
      <c r="T28" s="3">
        <f>N28*Q28</f>
        <v>0.53380000000000005</v>
      </c>
      <c r="U28" s="3">
        <v>40000</v>
      </c>
    </row>
    <row r="29" spans="1:21" x14ac:dyDescent="0.2">
      <c r="A29" s="3" t="s">
        <v>5</v>
      </c>
      <c r="B29" s="3" t="s">
        <v>6</v>
      </c>
      <c r="C29" s="4">
        <v>252.3</v>
      </c>
      <c r="D29" s="4">
        <v>6.13</v>
      </c>
      <c r="E29" s="23"/>
      <c r="F29" s="7"/>
      <c r="G29" s="7"/>
      <c r="H29" s="7"/>
    </row>
    <row r="31" spans="1:21" ht="15.75" customHeight="1" x14ac:dyDescent="0.2">
      <c r="A31" s="26" t="s">
        <v>38</v>
      </c>
      <c r="B31" s="26"/>
      <c r="C31" s="26"/>
      <c r="D31" s="26"/>
      <c r="E31" s="26"/>
      <c r="F31" s="26"/>
      <c r="G31" s="26"/>
      <c r="H31" s="26"/>
      <c r="I31" s="13"/>
      <c r="J31" s="13"/>
      <c r="K31" s="13"/>
      <c r="L31" s="13"/>
    </row>
    <row r="32" spans="1:21" ht="34" x14ac:dyDescent="0.2">
      <c r="A32" s="16" t="s">
        <v>0</v>
      </c>
      <c r="B32" s="18" t="s">
        <v>2</v>
      </c>
      <c r="C32" s="18" t="s">
        <v>1</v>
      </c>
      <c r="D32" s="18" t="s">
        <v>22</v>
      </c>
      <c r="E32" s="21" t="s">
        <v>39</v>
      </c>
      <c r="F32" s="21" t="s">
        <v>40</v>
      </c>
      <c r="G32" s="22" t="s">
        <v>43</v>
      </c>
      <c r="H32" s="22" t="s">
        <v>44</v>
      </c>
    </row>
    <row r="33" spans="1:8" x14ac:dyDescent="0.2">
      <c r="A33" s="3" t="s">
        <v>3</v>
      </c>
      <c r="B33" s="3" t="s">
        <v>8</v>
      </c>
      <c r="C33" s="4">
        <v>194.19</v>
      </c>
      <c r="D33" s="4">
        <v>-7.0000000000000007E-2</v>
      </c>
      <c r="E33" s="24"/>
      <c r="F33" s="7"/>
      <c r="G33" s="7"/>
      <c r="H33" s="7"/>
    </row>
    <row r="34" spans="1:8" x14ac:dyDescent="0.2">
      <c r="A34" s="3" t="s">
        <v>4</v>
      </c>
      <c r="B34" s="3" t="s">
        <v>7</v>
      </c>
      <c r="C34" s="4">
        <v>228.29</v>
      </c>
      <c r="D34" s="4">
        <v>3.32</v>
      </c>
      <c r="E34" s="6"/>
      <c r="F34" s="7"/>
      <c r="G34" s="7"/>
      <c r="H34" s="7"/>
    </row>
    <row r="35" spans="1:8" x14ac:dyDescent="0.2">
      <c r="A35" s="3" t="s">
        <v>5</v>
      </c>
      <c r="B35" s="3" t="s">
        <v>6</v>
      </c>
      <c r="C35" s="4">
        <v>252.3</v>
      </c>
      <c r="D35" s="4">
        <v>6.13</v>
      </c>
      <c r="E35" s="6"/>
      <c r="F35" s="7"/>
      <c r="G35" s="7"/>
      <c r="H35" s="7"/>
    </row>
  </sheetData>
  <mergeCells count="4">
    <mergeCell ref="A10:L10"/>
    <mergeCell ref="A24:L24"/>
    <mergeCell ref="A25:H25"/>
    <mergeCell ref="A31:H3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Task</vt:lpstr>
    </vt:vector>
  </TitlesOfParts>
  <Company>UFZ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Huchthausen</dc:creator>
  <cp:lastModifiedBy>Beate Escher</cp:lastModifiedBy>
  <dcterms:created xsi:type="dcterms:W3CDTF">2021-02-12T08:56:39Z</dcterms:created>
  <dcterms:modified xsi:type="dcterms:W3CDTF">2022-02-16T12:43:21Z</dcterms:modified>
</cp:coreProperties>
</file>